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на 01.07.2026" sheetId="1" r:id="rId1"/>
  </sheets>
  <definedNames>
    <definedName name="APPT" localSheetId="0">'на 01.07.2026'!$A$21</definedName>
    <definedName name="FIO" localSheetId="0">'на 01.07.2026'!$F$21</definedName>
    <definedName name="LAST_CELL" localSheetId="0">'на 01.07.2026'!#REF!</definedName>
    <definedName name="SIGN" localSheetId="0">'на 01.07.2026'!$A$21:$H$22</definedName>
  </definedNames>
  <calcPr calcId="181029"/>
</workbook>
</file>

<file path=xl/calcChain.xml><?xml version="1.0" encoding="utf-8"?>
<calcChain xmlns="http://schemas.openxmlformats.org/spreadsheetml/2006/main">
  <c r="C9" i="1" l="1"/>
  <c r="C46" i="1"/>
  <c r="C84" i="1"/>
  <c r="C63" i="1"/>
  <c r="C47" i="1"/>
  <c r="C41" i="1"/>
  <c r="C37" i="1"/>
  <c r="C30" i="1"/>
  <c r="C25" i="1"/>
  <c r="C12" i="1"/>
  <c r="C11" i="1" s="1"/>
  <c r="C44" i="1"/>
  <c r="C102" i="1"/>
  <c r="C105" i="1"/>
  <c r="C54" i="1"/>
  <c r="C81" i="1"/>
  <c r="C92" i="1"/>
  <c r="C76" i="1"/>
  <c r="C100" i="1"/>
  <c r="C61" i="1"/>
  <c r="C58" i="1"/>
  <c r="C10" i="1" l="1"/>
  <c r="C80" i="1"/>
  <c r="C79" i="1" s="1"/>
  <c r="C8" i="1" l="1"/>
</calcChain>
</file>

<file path=xl/sharedStrings.xml><?xml version="1.0" encoding="utf-8"?>
<sst xmlns="http://schemas.openxmlformats.org/spreadsheetml/2006/main" count="209" uniqueCount="208">
  <si>
    <t>Наименование КВД</t>
  </si>
  <si>
    <t>КВД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</si>
  <si>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</si>
  <si>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1 01 02010 01 1000 110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</si>
  <si>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</si>
  <si>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1 01 02020 01 1000 110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</si>
  <si>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</si>
  <si>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</si>
  <si>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</si>
  <si>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1 01 02030 01 3000 110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</si>
  <si>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</si>
  <si>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1 01 02040 01 1000 110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</si>
  <si>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</si>
  <si>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1 01 02080 01 1000 110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</si>
  <si>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</si>
  <si>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1 01 02130 01 1000 110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</si>
  <si>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</si>
  <si>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1 01 02140 01 1000 110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</si>
  <si>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</si>
  <si>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1 01 02150 01 1000 110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</si>
  <si>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</si>
  <si>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1 01 02200 01 1000 110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</si>
  <si>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</si>
  <si>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1 01 02210 01 1000 110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</si>
  <si>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</si>
  <si>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1 01 02230 01 1000 110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</si>
  <si>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</si>
  <si>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</si>
  <si>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</si>
  <si>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</si>
  <si>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</si>
  <si>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</si>
  <si>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</si>
  <si>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</si>
  <si>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</si>
  <si>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1 05 01011 01 1000 110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</si>
  <si>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</si>
  <si>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1 05 01011 01 3000 110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</si>
  <si>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</si>
  <si>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1 05 01021 01 1000 110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</si>
  <si>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</si>
  <si>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</si>
  <si>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</si>
  <si>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1 05 04010 02 1000 110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</si>
  <si>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</si>
  <si>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1 06 01020 04 1000 110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</si>
  <si>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</si>
  <si>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1 06 06032 04 1000 110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</si>
  <si>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</si>
  <si>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1 06 06042 04 1000 110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</si>
  <si>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</si>
  <si>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1 08 03010 01 1050 110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</si>
  <si>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</si>
  <si>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1 08 03010 01 1060 110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</si>
  <si>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</si>
  <si>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1 11 05012 04 0000 120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</si>
  <si>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</si>
  <si>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1 11 05024 04 0000 120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</si>
  <si>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</si>
  <si>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1 11 05034 04 0000 120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</si>
  <si>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</si>
  <si>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1 11 09044 04 0000 120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</si>
  <si>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</si>
  <si>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1 11 09080 04 0000 120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</si>
  <si>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</si>
  <si>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1 12 01010 01 6000 120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</si>
  <si>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</si>
  <si>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1 12 01030 01 6000 120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</si>
  <si>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</si>
  <si>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1 12 01041 01 6000 120</t>
  </si>
  <si>
    <t>Прочие доходы от компенсации затрат бюджетов городских округов</t>
  </si>
  <si>
    <t>1 13 02994 04 0000 130</t>
  </si>
  <si>
    <t>1 13 02994 04 0001 130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</si>
  <si>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</si>
  <si>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1 14 06012 04 0000 430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</si>
  <si>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</si>
  <si>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</si>
  <si>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</si>
  <si>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1 16 01063 01 9000 140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</si>
  <si>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</si>
  <si>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1 16 01173 01 9000 140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</si>
  <si>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</si>
  <si>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1 16 01193 01 9000 140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</si>
  <si>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</si>
  <si>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1 16 01203 01 9000 140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</si>
  <si>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</si>
  <si>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1 16 01332 01 0000 140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</si>
  <si>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</si>
  <si>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1 16 07090 04 0001 140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</si>
  <si>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</si>
  <si>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1 16 10129 01 9000 140</t>
  </si>
  <si>
    <t>Невыясненные поступления, зачисляемые в бюджеты городских округов</t>
  </si>
  <si>
    <t>1 17 01040 04 0000 180</t>
  </si>
  <si>
    <t>Прочие неналоговые доходы бюджетов городских округов</t>
  </si>
  <si>
    <t>1 17 05040 04 0000 180</t>
  </si>
  <si>
    <t>Дотации бюджетам городских округов на выравнивание бюджетной обеспеченности из бюджета субъекта Российской Федерации</t>
  </si>
  <si>
    <t>2 02 15001 04 0000 150</t>
  </si>
  <si>
    <t>Дотации бюджетам городских округов на поддержку мер по обеспечению сбалансированности бюджетов</t>
  </si>
  <si>
    <t>2 02 15002 04 0000 150</t>
  </si>
  <si>
    <t>Субсидии бюджетам городских округов на мероприятия по переселению граждан из ветхого и аварийного жилья в зоне Байкало-Амурской магистрали</t>
  </si>
  <si>
    <t>2 02 25023 04 0000 150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</si>
  <si>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</si>
  <si>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2 02 25424 04 0000 150</t>
  </si>
  <si>
    <t>Субсидии бюджетам городских округов на реализацию мероприятий по модернизации школьных систем образования</t>
  </si>
  <si>
    <t>2 02 25750 04 0000 150</t>
  </si>
  <si>
    <t>Прочие субсидии бюджетам городских округов</t>
  </si>
  <si>
    <t>2 02 29999 04 0000 150</t>
  </si>
  <si>
    <t>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</si>
  <si>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2 02 30027 04 0000 150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</si>
  <si>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</si>
  <si>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</si>
  <si>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</si>
  <si>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2 02 35120 04 0000 150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</si>
  <si>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</si>
  <si>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2 02 35303 04 0000 150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</si>
  <si>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</si>
  <si>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2 02 35304 04 0000 150</t>
  </si>
  <si>
    <t>Прочие субвенции бюджетам городских округов</t>
  </si>
  <si>
    <t>2 02 39999 04 0000 150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</si>
  <si>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</si>
  <si>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2 02 45179 04 0000 150</t>
  </si>
  <si>
    <t>Доходы бюджетов городских округов от возврата автономными учреждениями остатков субсидий прошлых лет</t>
  </si>
  <si>
    <t>2 18 04020 04 0000 150</t>
  </si>
  <si>
    <t>Возврат остатков субвенций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</si>
  <si>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2 19 35304 04 0000 150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</si>
  <si>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</si>
  <si>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2 19 45179 04 0000 150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</si>
  <si>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</si>
  <si>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2 19 60010 04 0000 150</t>
  </si>
  <si>
    <t>Приложение № 1</t>
  </si>
  <si>
    <t>к постановлению администрации г. Зеи</t>
  </si>
  <si>
    <t>от _________    №________</t>
  </si>
  <si>
    <t>(в рублях)</t>
  </si>
  <si>
    <t>НАЛОГИ НА ТОВАРЫ (РАБОТЫ, УСЛУГИ), РЕАЛИЗУЕМЫЕ НА ТЕРРИТОРИИ РОССИЙСКОЙ ФЕДЕРАЦИИ</t>
  </si>
  <si>
    <t>ДОХОДЫ ОТ ПРОДАЖИ МАТЕРИАЛЬНЫХ И НЕМАТЕРИАЛЬНЫХ АКТИВОВ</t>
  </si>
  <si>
    <t>ДОХОДЫ ОТ ОКАЗАНИЯ ПЛАТНЫХ УСЛУГ И КОМПЕНСАЦИИ ЗАТРАТ ГОСУДАРСТВА</t>
  </si>
  <si>
    <t>БЕЗВОЗМЕЗДНЫЕ ПОСТУПЛЕНИЯ ОТ ДРУГИХ БЮДЖЕТОВ БЮДЖЕТНОЙ СИСТЕМЫ РОССИЙСКОЙ ФЕДЕРАЦИИ</t>
  </si>
  <si>
    <t>ПРОЧИЕ НЕНАЛОГОВЫЕ ДОХОДЫ</t>
  </si>
  <si>
    <t>ШТРАФЫ, САНКЦИИ, ВОЗМЕЩЕНИЕ УЩЕРБА</t>
  </si>
  <si>
    <t>ПЛАТЕЖИ ПРИ ПОЛЬЗОВАНИИ ПРИРОДНЫМИ РЕСУРСАМИ</t>
  </si>
  <si>
    <t>ДОХОДЫ ОТ ИСПОЛЬЗОВАНИЯ ИМУЩЕСТВА, НАХОДЯЩЕГОСЯ В ГОСУДАРСТВЕННОЙ И МУНИЦИПАЛЬНОЙ СОБСТВЕННОСТИ</t>
  </si>
  <si>
    <t>ГОСУДАРСТВЕННАЯ ПОШЛИНА</t>
  </si>
  <si>
    <t>НАЛОГИ НА ИМУЩЕСТВО</t>
  </si>
  <si>
    <t>НАЛОГИ НА СОВОКУПНЫЙ ДОХОД</t>
  </si>
  <si>
    <t>НАЛОГОВЫЕ И НЕНАЛОГОВЫЕ ДОХОДЫ</t>
  </si>
  <si>
    <t>НАЛОГИ НА ПРИБЫЛЬ, ДОХОДЫ</t>
  </si>
  <si>
    <t>1 00 00000 00 0000 000</t>
  </si>
  <si>
    <t>1 01 00000 00 0000 000</t>
  </si>
  <si>
    <t xml:space="preserve">1 01 02000 01 0000 110 </t>
  </si>
  <si>
    <t>1 03 00000 00 0000 000</t>
  </si>
  <si>
    <t>1 05 00000 00 0000 000</t>
  </si>
  <si>
    <t>1 06 00000 00 0000 000</t>
  </si>
  <si>
    <t>1 08 00000 00 0000 000</t>
  </si>
  <si>
    <t>1 11 00000 00 0000 000</t>
  </si>
  <si>
    <t>1 12 00000 00 0000 000</t>
  </si>
  <si>
    <t>1 13 00000 00 0000 000</t>
  </si>
  <si>
    <t>1 14 00000 00 0000 000</t>
  </si>
  <si>
    <t>1 16 00000 00 0000 000</t>
  </si>
  <si>
    <t>1 17 00000 00 0000 000</t>
  </si>
  <si>
    <t xml:space="preserve">БЕЗВОЗМЕЗДНЫЕ ПОСТУПЛЕНИЯ </t>
  </si>
  <si>
    <t>2 00 00000 00 0000 000</t>
  </si>
  <si>
    <t>2 02 00000 00 0000 000</t>
  </si>
  <si>
    <t>2 02 10000 00 0000 150</t>
  </si>
  <si>
    <t>2 02 30000 00 0000 150</t>
  </si>
  <si>
    <t>ИНЫЕ МЕЖБЮДЖЕТНЫЕ ТРАНСФЕРТЫ</t>
  </si>
  <si>
    <t>2 02 40000 00 0000 150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</si>
  <si>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</si>
  <si>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</si>
  <si>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2 18 00000 00 0000 150</t>
  </si>
  <si>
    <t>2 19 00000 00 0000 150</t>
  </si>
  <si>
    <t>НАЛОГ НА ДОХОДЫ ФИЗИЧЕСКИХ ЛИЦ</t>
  </si>
  <si>
    <t xml:space="preserve">Исполнение доходной части бюджета города Зеи по кодам видов доходов                                                                                      на 1 июля 2026 года </t>
  </si>
  <si>
    <t>Исполнение на 01.07.2026г.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</si>
  <si>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</si>
  <si>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1 05 02010 02 3000 110</t>
  </si>
  <si>
    <t>Земельный налог (по обязательствам, возникшим до 1 января 2006 года),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</si>
  <si>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1 09 04052 04 1000 110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</si>
  <si>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</si>
  <si>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1 11 05410 04 0000 120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</si>
  <si>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</si>
  <si>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1 16 01073 01 9000 140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</si>
  <si>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</si>
  <si>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1 16 01143 01 9000 140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</si>
  <si>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</si>
  <si>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1 16 01153 01 9000 140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</si>
  <si>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</si>
  <si>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1 16 10123 01 0041 140</t>
  </si>
  <si>
    <t>2 02 20000 00 0000 150</t>
  </si>
  <si>
    <t>Субсидии бюджетам городских округов на реализацию мероприятий по обеспечению жильем молодых семей</t>
  </si>
  <si>
    <t>2 02 25497 04 0000 150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</si>
  <si>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</si>
  <si>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2 02 25505 04 0000 150</t>
  </si>
  <si>
    <t>Субсидии бюджетам городских округов на реализацию программ формирования современной городской среды</t>
  </si>
  <si>
    <t>2 02 25555 04 0000 150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</si>
  <si>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</si>
  <si>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2 02 35082 04 0000 150</t>
  </si>
  <si>
    <t>Доходы бюджетов городских округов от возврата бюджетными учреждениями остатков субсидий прошлых лет</t>
  </si>
  <si>
    <t>2 18 04010 04 0000 150</t>
  </si>
  <si>
    <t>Возврат остатков субсидий на поддержку отрасли культуры из бюджетов городских округов</t>
  </si>
  <si>
    <t>2 19 25519 04 0000 150</t>
  </si>
  <si>
    <t>ЗАДОЛЖЕННОСТЬ И ПЕРЕРАСЧЕТЫ ПО ОТМЕНЕННЫМ НАЛОГАМ, СБОРАМ И ИНЫМ ОБЯЗАТЕЛЬНЫМ ПЛАТЕЖАМ</t>
  </si>
  <si>
    <t>1 09 00000 00 0000 000</t>
  </si>
  <si>
    <t>ДОХОДЫ БЮДЖЕТА - ВСЕГО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</si>
  <si>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</si>
  <si>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</si>
  <si>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</si>
  <si>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НАЛОГОВЫЕ ДОХОДЫ</t>
  </si>
  <si>
    <t>НЕНАЛОГОВЫЕ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</si>
</sst>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1" x14ac:knownFonts="1">
    <font>
      <sz val="10"/>
      <name val="Arial"/>
    </font>
    <font>
      <sz val="8.5"/>
      <name val="MS Sans Serif"/>
    </font>
    <font>
      <b/>
      <sz val="14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6E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BC7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2">
      <alignment horizontal="left" wrapText="1" indent="2"/>
    </xf>
    <xf numFmtId="49" fontId="3" fillId="0" borderId="3">
      <alignment horizontal="center"/>
    </xf>
    <xf numFmtId="0" fontId="1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justify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justify" wrapText="1"/>
    </xf>
    <xf numFmtId="49" fontId="7" fillId="2" borderId="1" xfId="2" applyFont="1" applyFill="1" applyBorder="1">
      <alignment horizont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horizontal="justify" wrapText="1"/>
    </xf>
    <xf numFmtId="49" fontId="7" fillId="3" borderId="1" xfId="2" applyFont="1" applyFill="1" applyBorder="1">
      <alignment horizontal="center"/>
    </xf>
    <xf numFmtId="4" fontId="6" fillId="3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7" fillId="4" borderId="1" xfId="1" applyFont="1" applyFill="1" applyBorder="1" applyAlignment="1">
      <alignment horizontal="justify" wrapText="1"/>
    </xf>
    <xf numFmtId="49" fontId="7" fillId="4" borderId="1" xfId="2" applyFont="1" applyFill="1" applyBorder="1">
      <alignment horizontal="center"/>
    </xf>
    <xf numFmtId="4" fontId="6" fillId="4" borderId="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 vertical="center" wrapText="1"/>
    </xf>
    <xf numFmtId="0" fontId="7" fillId="5" borderId="1" xfId="1" applyFont="1" applyFill="1" applyBorder="1" applyAlignment="1">
      <alignment horizontal="justify" wrapText="1"/>
    </xf>
    <xf numFmtId="49" fontId="7" fillId="5" borderId="1" xfId="2" applyFont="1" applyFill="1" applyBorder="1">
      <alignment horizontal="center"/>
    </xf>
    <xf numFmtId="4" fontId="6" fillId="5" borderId="1" xfId="0" applyNumberFormat="1" applyFont="1" applyFill="1" applyBorder="1" applyAlignment="1">
      <alignment horizontal="right"/>
    </xf>
    <xf numFmtId="0" fontId="9" fillId="6" borderId="1" xfId="1" applyFont="1" applyFill="1" applyBorder="1" applyAlignment="1">
      <alignment horizontal="justify" wrapText="1"/>
    </xf>
    <xf numFmtId="49" fontId="9" fillId="6" borderId="1" xfId="2" applyFont="1" applyFill="1" applyBorder="1">
      <alignment horizontal="center"/>
    </xf>
    <xf numFmtId="4" fontId="9" fillId="6" borderId="1" xfId="0" applyNumberFormat="1" applyFont="1" applyFill="1" applyBorder="1" applyAlignment="1">
      <alignment horizontal="right"/>
    </xf>
    <xf numFmtId="164" fontId="6" fillId="9" borderId="1" xfId="0" applyNumberFormat="1" applyFont="1" applyFill="1" applyBorder="1" applyAlignment="1">
      <alignment horizontal="justify" vertical="center" wrapText="1"/>
    </xf>
    <xf numFmtId="49" fontId="6" fillId="7" borderId="1" xfId="2" applyFont="1" applyFill="1" applyBorder="1">
      <alignment horizontal="center"/>
    </xf>
    <xf numFmtId="4" fontId="6" fillId="7" borderId="1" xfId="0" applyNumberFormat="1" applyFont="1" applyFill="1" applyBorder="1" applyAlignment="1">
      <alignment horizontal="right"/>
    </xf>
    <xf numFmtId="49" fontId="6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6" borderId="1" xfId="1" applyFont="1" applyFill="1" applyBorder="1" applyAlignment="1">
      <alignment horizontal="justify" wrapText="1"/>
    </xf>
    <xf numFmtId="49" fontId="6" fillId="6" borderId="1" xfId="2" applyFont="1" applyFill="1" applyBorder="1">
      <alignment horizontal="center"/>
    </xf>
    <xf numFmtId="4" fontId="6" fillId="6" borderId="1" xfId="0" applyNumberFormat="1" applyFont="1" applyFill="1" applyBorder="1" applyAlignment="1">
      <alignment horizontal="right"/>
    </xf>
    <xf numFmtId="49" fontId="8" fillId="10" borderId="1" xfId="0" applyNumberFormat="1" applyFont="1" applyFill="1" applyBorder="1" applyAlignment="1">
      <alignment horizontal="center" vertical="center" wrapText="1"/>
    </xf>
    <xf numFmtId="4" fontId="8" fillId="10" borderId="1" xfId="0" applyNumberFormat="1" applyFont="1" applyFill="1" applyBorder="1" applyAlignment="1">
      <alignment horizontal="right" vertical="center" wrapText="1"/>
    </xf>
    <xf numFmtId="49" fontId="6" fillId="11" borderId="1" xfId="0" applyNumberFormat="1" applyFont="1" applyFill="1" applyBorder="1" applyAlignment="1">
      <alignment horizontal="center" vertical="center" wrapText="1"/>
    </xf>
    <xf numFmtId="49" fontId="6" fillId="11" borderId="1" xfId="0" applyNumberFormat="1" applyFont="1" applyFill="1" applyBorder="1" applyAlignment="1">
      <alignment horizontal="left" vertical="center" wrapText="1"/>
    </xf>
    <xf numFmtId="4" fontId="6" fillId="11" borderId="1" xfId="0" applyNumberFormat="1" applyFont="1" applyFill="1" applyBorder="1" applyAlignment="1">
      <alignment horizontal="right" vertical="center" wrapText="1"/>
    </xf>
    <xf numFmtId="0" fontId="7" fillId="12" borderId="1" xfId="1" applyFont="1" applyFill="1" applyBorder="1" applyAlignment="1">
      <alignment horizontal="justify" wrapText="1"/>
    </xf>
    <xf numFmtId="49" fontId="7" fillId="12" borderId="1" xfId="2" applyFont="1" applyFill="1" applyBorder="1">
      <alignment horizontal="center"/>
    </xf>
    <xf numFmtId="4" fontId="6" fillId="12" borderId="1" xfId="0" applyNumberFormat="1" applyFont="1" applyFill="1" applyBorder="1" applyAlignment="1">
      <alignment horizontal="right"/>
    </xf>
    <xf numFmtId="4" fontId="6" fillId="12" borderId="1" xfId="0" applyNumberFormat="1" applyFont="1" applyFill="1" applyBorder="1" applyAlignment="1">
      <alignment horizontal="right" vertical="center" wrapText="1"/>
    </xf>
    <xf numFmtId="49" fontId="6" fillId="12" borderId="1" xfId="0" applyNumberFormat="1" applyFont="1" applyFill="1" applyBorder="1" applyAlignment="1">
      <alignment horizontal="left" wrapText="1"/>
    </xf>
    <xf numFmtId="4" fontId="0" fillId="0" borderId="0" xfId="0" applyNumberFormat="1"/>
    <xf numFmtId="164" fontId="6" fillId="13" borderId="1" xfId="3" applyNumberFormat="1" applyFont="1" applyFill="1" applyBorder="1" applyAlignment="1">
      <alignment horizontal="justify" vertical="center" wrapText="1"/>
    </xf>
    <xf numFmtId="49" fontId="6" fillId="13" borderId="1" xfId="0" applyNumberFormat="1" applyFont="1" applyFill="1" applyBorder="1" applyAlignment="1">
      <alignment horizontal="center" vertical="center" wrapText="1"/>
    </xf>
    <xf numFmtId="4" fontId="6" fillId="13" borderId="1" xfId="0" applyNumberFormat="1" applyFont="1" applyFill="1" applyBorder="1" applyAlignment="1">
      <alignment horizontal="right" vertical="center" wrapText="1"/>
    </xf>
    <xf numFmtId="49" fontId="8" fillId="1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</cellXfs>
  <cellStyles count="4">
    <cellStyle name="xl31" xfId="1"/>
    <cellStyle name="xl43" xfId="2"/>
    <cellStyle name="Обычный" xfId="0" builtinId="0"/>
    <cellStyle name="Обычный 2" xfId="3"/>
  </cellStyles>
  <dxfs count="0"/>
  <tableStyles count="0" defaultTableStyle="TableStyleMedium2" defaultPivotStyle="PivotStyleLight16"/>
  <colors>
    <mruColors>
      <color rgb="FFCC99FF"/>
      <color rgb="FFFF9999"/>
      <color rgb="FF99FFCC"/>
      <color rgb="FFCCCCFF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109"/>
  <sheetViews>
    <sheetView showGridLines="0" tabSelected="1" topLeftCell="A99" workbookViewId="0">
      <selection activeCell="A90" sqref="A90"/>
    </sheetView>
  </sheetViews>
  <sheetFormatPr defaultRowHeight="12.75" customHeight="1" x14ac:dyDescent="0.2"/>
  <cols>
    <col min="1" max="1" width="78.42578125" customWidth="1"/>
    <col min="2" max="2" width="24" customWidth="1"/>
    <col min="3" max="3" width="17.85546875" customWidth="1"/>
    <col min="4" max="4" width="9.140625" customWidth="1"/>
    <col min="5" max="5" width="21.5703125" customWidth="1"/>
    <col min="6" max="6" width="9.140625" customWidth="1"/>
    <col min="7" max="7" width="13.140625" customWidth="1"/>
    <col min="8" max="10" width="9.140625" customWidth="1"/>
  </cols>
  <sheetData>
    <row r="1" spans="1:10" ht="15.75" x14ac:dyDescent="0.25">
      <c r="B1" s="54" t="s">
        <v>129</v>
      </c>
      <c r="C1" s="54"/>
      <c r="D1" s="2"/>
      <c r="E1" s="2"/>
      <c r="F1" s="2"/>
      <c r="G1" s="2"/>
    </row>
    <row r="2" spans="1:10" ht="15.75" x14ac:dyDescent="0.25">
      <c r="B2" s="54" t="s">
        <v>130</v>
      </c>
      <c r="C2" s="54"/>
      <c r="D2" s="2"/>
      <c r="E2" s="2"/>
      <c r="F2" s="2"/>
      <c r="G2" s="2"/>
    </row>
    <row r="3" spans="1:10" ht="15.75" x14ac:dyDescent="0.25">
      <c r="B3" s="54" t="s">
        <v>131</v>
      </c>
      <c r="C3" s="54"/>
      <c r="D3" s="2"/>
      <c r="E3" s="2"/>
      <c r="F3" s="2"/>
      <c r="G3" s="2"/>
    </row>
    <row r="4" spans="1:10" x14ac:dyDescent="0.2">
      <c r="D4" s="2"/>
      <c r="E4" s="2"/>
      <c r="F4" s="2"/>
      <c r="G4" s="2"/>
    </row>
    <row r="5" spans="1:10" ht="36.75" customHeight="1" x14ac:dyDescent="0.2">
      <c r="A5" s="55" t="s">
        <v>171</v>
      </c>
      <c r="B5" s="55"/>
      <c r="C5" s="55"/>
      <c r="D5" s="2"/>
      <c r="E5" s="2"/>
      <c r="F5" s="2"/>
      <c r="G5" s="2"/>
    </row>
    <row r="6" spans="1:10" ht="18" x14ac:dyDescent="0.25">
      <c r="A6" s="3"/>
      <c r="B6" s="3"/>
      <c r="C6" s="4" t="s">
        <v>132</v>
      </c>
      <c r="D6" s="1"/>
      <c r="E6" s="1"/>
      <c r="F6" s="1"/>
      <c r="G6" s="1"/>
      <c r="H6" s="1"/>
      <c r="I6" s="1"/>
      <c r="J6" s="1"/>
    </row>
    <row r="7" spans="1:10" ht="27.75" customHeight="1" x14ac:dyDescent="0.2">
      <c r="A7" s="5" t="s">
        <v>0</v>
      </c>
      <c r="B7" s="5" t="s">
        <v>1</v>
      </c>
      <c r="C7" s="5" t="s">
        <v>172</v>
      </c>
    </row>
    <row r="8" spans="1:10" ht="33.75" customHeight="1" x14ac:dyDescent="0.2">
      <c r="A8" s="42" t="s">
        <v>202</v>
      </c>
      <c r="B8" s="41"/>
      <c r="C8" s="43">
        <f>C9+C79</f>
        <v>1375286642.2299998</v>
      </c>
    </row>
    <row r="9" spans="1:10" ht="38.25" customHeight="1" x14ac:dyDescent="0.2">
      <c r="A9" s="6" t="s">
        <v>144</v>
      </c>
      <c r="B9" s="7" t="s">
        <v>146</v>
      </c>
      <c r="C9" s="8">
        <f>C10+C46</f>
        <v>427763736.48999995</v>
      </c>
      <c r="E9" s="49"/>
    </row>
    <row r="10" spans="1:10" ht="36.75" customHeight="1" x14ac:dyDescent="0.2">
      <c r="A10" s="50" t="s">
        <v>206</v>
      </c>
      <c r="B10" s="51"/>
      <c r="C10" s="52">
        <f>C11+C25+C30+C37+C41+C44</f>
        <v>425834298.66999996</v>
      </c>
    </row>
    <row r="11" spans="1:10" ht="29.25" customHeight="1" x14ac:dyDescent="0.2">
      <c r="A11" s="9" t="s">
        <v>145</v>
      </c>
      <c r="B11" s="10" t="s">
        <v>147</v>
      </c>
      <c r="C11" s="11">
        <f>C12</f>
        <v>385386701.06</v>
      </c>
    </row>
    <row r="12" spans="1:10" ht="30.75" customHeight="1" x14ac:dyDescent="0.2">
      <c r="A12" s="12" t="s">
        <v>170</v>
      </c>
      <c r="B12" s="13" t="s">
        <v>148</v>
      </c>
      <c r="C12" s="14">
        <f>C13+C14+C15+C16+C17+C18+C19+C20+C21+C22+C23+C24</f>
        <v>385386701.06</v>
      </c>
    </row>
    <row r="13" spans="1:10" ht="202.5" customHeight="1" x14ac:dyDescent="0.2">
      <c r="A13" s="15" t="s">
        <v>2</v>
      </c>
      <c r="B13" s="16" t="s">
        <v>3</v>
      </c>
      <c r="C13" s="17">
        <v>202934142.13</v>
      </c>
    </row>
    <row r="14" spans="1:10" ht="159" customHeight="1" x14ac:dyDescent="0.2">
      <c r="A14" s="15" t="s">
        <v>4</v>
      </c>
      <c r="B14" s="16" t="s">
        <v>5</v>
      </c>
      <c r="C14" s="17">
        <v>272637.53000000003</v>
      </c>
    </row>
    <row r="15" spans="1:10" ht="135.75" customHeight="1" x14ac:dyDescent="0.2">
      <c r="A15" s="15" t="s">
        <v>6</v>
      </c>
      <c r="B15" s="16" t="s">
        <v>7</v>
      </c>
      <c r="C15" s="17">
        <v>362284.5</v>
      </c>
    </row>
    <row r="16" spans="1:10" ht="138.75" customHeight="1" x14ac:dyDescent="0.2">
      <c r="A16" s="15" t="s">
        <v>8</v>
      </c>
      <c r="B16" s="16" t="s">
        <v>9</v>
      </c>
      <c r="C16" s="17">
        <v>26462.85</v>
      </c>
    </row>
    <row r="17" spans="1:3" ht="118.5" customHeight="1" x14ac:dyDescent="0.2">
      <c r="A17" s="15" t="s">
        <v>10</v>
      </c>
      <c r="B17" s="16" t="s">
        <v>11</v>
      </c>
      <c r="C17" s="17">
        <v>2643691.54</v>
      </c>
    </row>
    <row r="18" spans="1:3" ht="366" customHeight="1" x14ac:dyDescent="0.2">
      <c r="A18" s="15" t="s">
        <v>12</v>
      </c>
      <c r="B18" s="16" t="s">
        <v>13</v>
      </c>
      <c r="C18" s="17">
        <v>1086460.27</v>
      </c>
    </row>
    <row r="19" spans="1:3" ht="111.75" customHeight="1" x14ac:dyDescent="0.2">
      <c r="A19" s="15" t="s">
        <v>14</v>
      </c>
      <c r="B19" s="16" t="s">
        <v>15</v>
      </c>
      <c r="C19" s="17">
        <v>3230033.85</v>
      </c>
    </row>
    <row r="20" spans="1:3" ht="106.5" customHeight="1" x14ac:dyDescent="0.2">
      <c r="A20" s="15" t="s">
        <v>16</v>
      </c>
      <c r="B20" s="16" t="s">
        <v>17</v>
      </c>
      <c r="C20" s="17">
        <v>7587988.0599999996</v>
      </c>
    </row>
    <row r="21" spans="1:3" ht="241.5" customHeight="1" x14ac:dyDescent="0.2">
      <c r="A21" s="15" t="s">
        <v>18</v>
      </c>
      <c r="B21" s="16" t="s">
        <v>19</v>
      </c>
      <c r="C21" s="17">
        <v>-195885.64</v>
      </c>
    </row>
    <row r="22" spans="1:3" ht="78" customHeight="1" x14ac:dyDescent="0.2">
      <c r="A22" s="15" t="s">
        <v>20</v>
      </c>
      <c r="B22" s="16" t="s">
        <v>21</v>
      </c>
      <c r="C22" s="17">
        <v>877643.67</v>
      </c>
    </row>
    <row r="23" spans="1:3" ht="62.25" customHeight="1" x14ac:dyDescent="0.2">
      <c r="A23" s="15" t="s">
        <v>22</v>
      </c>
      <c r="B23" s="16" t="s">
        <v>23</v>
      </c>
      <c r="C23" s="17">
        <v>166561960.5</v>
      </c>
    </row>
    <row r="24" spans="1:3" ht="74.25" customHeight="1" x14ac:dyDescent="0.2">
      <c r="A24" s="15" t="s">
        <v>24</v>
      </c>
      <c r="B24" s="16" t="s">
        <v>25</v>
      </c>
      <c r="C24" s="17">
        <v>-718.2</v>
      </c>
    </row>
    <row r="25" spans="1:3" ht="32.25" customHeight="1" x14ac:dyDescent="0.2">
      <c r="A25" s="44" t="s">
        <v>133</v>
      </c>
      <c r="B25" s="45" t="s">
        <v>149</v>
      </c>
      <c r="C25" s="46">
        <f>C26+C27+C28+C29</f>
        <v>3244299.8899999997</v>
      </c>
    </row>
    <row r="26" spans="1:3" ht="81.75" customHeight="1" x14ac:dyDescent="0.2">
      <c r="A26" s="15" t="s">
        <v>26</v>
      </c>
      <c r="B26" s="16" t="s">
        <v>27</v>
      </c>
      <c r="C26" s="17">
        <v>1637518.46</v>
      </c>
    </row>
    <row r="27" spans="1:3" ht="90.75" customHeight="1" x14ac:dyDescent="0.2">
      <c r="A27" s="15" t="s">
        <v>28</v>
      </c>
      <c r="B27" s="16" t="s">
        <v>29</v>
      </c>
      <c r="C27" s="17">
        <v>10232.23</v>
      </c>
    </row>
    <row r="28" spans="1:3" ht="72.75" customHeight="1" x14ac:dyDescent="0.2">
      <c r="A28" s="15" t="s">
        <v>30</v>
      </c>
      <c r="B28" s="16" t="s">
        <v>31</v>
      </c>
      <c r="C28" s="17">
        <v>1779348.65</v>
      </c>
    </row>
    <row r="29" spans="1:3" ht="78.75" customHeight="1" x14ac:dyDescent="0.2">
      <c r="A29" s="15" t="s">
        <v>32</v>
      </c>
      <c r="B29" s="16" t="s">
        <v>33</v>
      </c>
      <c r="C29" s="17">
        <v>-182799.45</v>
      </c>
    </row>
    <row r="30" spans="1:3" ht="27.75" customHeight="1" x14ac:dyDescent="0.2">
      <c r="A30" s="44" t="s">
        <v>143</v>
      </c>
      <c r="B30" s="45" t="s">
        <v>150</v>
      </c>
      <c r="C30" s="47">
        <f>C31+C32+C33+C34+C36+C35</f>
        <v>24521664.380000006</v>
      </c>
    </row>
    <row r="31" spans="1:3" ht="50.25" customHeight="1" x14ac:dyDescent="0.2">
      <c r="A31" s="18" t="s">
        <v>34</v>
      </c>
      <c r="B31" s="16" t="s">
        <v>35</v>
      </c>
      <c r="C31" s="17">
        <v>18196162.350000001</v>
      </c>
    </row>
    <row r="32" spans="1:3" ht="48.75" customHeight="1" x14ac:dyDescent="0.2">
      <c r="A32" s="18" t="s">
        <v>36</v>
      </c>
      <c r="B32" s="16" t="s">
        <v>37</v>
      </c>
      <c r="C32" s="17">
        <v>17512.28</v>
      </c>
    </row>
    <row r="33" spans="1:3" ht="77.25" customHeight="1" x14ac:dyDescent="0.2">
      <c r="A33" s="15" t="s">
        <v>38</v>
      </c>
      <c r="B33" s="16" t="s">
        <v>39</v>
      </c>
      <c r="C33" s="17">
        <v>3953364.67</v>
      </c>
    </row>
    <row r="34" spans="1:3" ht="48.75" customHeight="1" x14ac:dyDescent="0.2">
      <c r="A34" s="18" t="s">
        <v>173</v>
      </c>
      <c r="B34" s="16" t="s">
        <v>174</v>
      </c>
      <c r="C34" s="17">
        <v>17.3</v>
      </c>
    </row>
    <row r="35" spans="1:3" ht="33.75" customHeight="1" x14ac:dyDescent="0.2">
      <c r="A35" s="18" t="s">
        <v>40</v>
      </c>
      <c r="B35" s="16" t="s">
        <v>41</v>
      </c>
      <c r="C35" s="17">
        <v>54501</v>
      </c>
    </row>
    <row r="36" spans="1:3" ht="51" customHeight="1" x14ac:dyDescent="0.2">
      <c r="A36" s="18" t="s">
        <v>42</v>
      </c>
      <c r="B36" s="16" t="s">
        <v>43</v>
      </c>
      <c r="C36" s="17">
        <v>2300106.7799999998</v>
      </c>
    </row>
    <row r="37" spans="1:3" ht="28.5" customHeight="1" x14ac:dyDescent="0.2">
      <c r="A37" s="44" t="s">
        <v>142</v>
      </c>
      <c r="B37" s="45" t="s">
        <v>151</v>
      </c>
      <c r="C37" s="46">
        <f>C38+C39+C40</f>
        <v>4950253.7700000005</v>
      </c>
    </row>
    <row r="38" spans="1:3" ht="66" customHeight="1" x14ac:dyDescent="0.2">
      <c r="A38" s="18" t="s">
        <v>44</v>
      </c>
      <c r="B38" s="16" t="s">
        <v>45</v>
      </c>
      <c r="C38" s="17">
        <v>1242311.8999999999</v>
      </c>
    </row>
    <row r="39" spans="1:3" ht="48.75" customHeight="1" x14ac:dyDescent="0.2">
      <c r="A39" s="18" t="s">
        <v>46</v>
      </c>
      <c r="B39" s="16" t="s">
        <v>47</v>
      </c>
      <c r="C39" s="17">
        <v>3453383.22</v>
      </c>
    </row>
    <row r="40" spans="1:3" ht="54.75" customHeight="1" x14ac:dyDescent="0.2">
      <c r="A40" s="18" t="s">
        <v>48</v>
      </c>
      <c r="B40" s="16" t="s">
        <v>49</v>
      </c>
      <c r="C40" s="17">
        <v>254558.65</v>
      </c>
    </row>
    <row r="41" spans="1:3" ht="29.25" customHeight="1" x14ac:dyDescent="0.2">
      <c r="A41" s="44" t="s">
        <v>141</v>
      </c>
      <c r="B41" s="45" t="s">
        <v>152</v>
      </c>
      <c r="C41" s="46">
        <f>C42+C43</f>
        <v>7731496.0599999996</v>
      </c>
    </row>
    <row r="42" spans="1:3" ht="45" customHeight="1" x14ac:dyDescent="0.2">
      <c r="A42" s="18" t="s">
        <v>50</v>
      </c>
      <c r="B42" s="16" t="s">
        <v>51</v>
      </c>
      <c r="C42" s="17">
        <v>7528463.3099999996</v>
      </c>
    </row>
    <row r="43" spans="1:3" ht="62.25" customHeight="1" x14ac:dyDescent="0.2">
      <c r="A43" s="15" t="s">
        <v>52</v>
      </c>
      <c r="B43" s="16" t="s">
        <v>53</v>
      </c>
      <c r="C43" s="17">
        <v>203032.75</v>
      </c>
    </row>
    <row r="44" spans="1:3" ht="38.25" customHeight="1" x14ac:dyDescent="0.2">
      <c r="A44" s="48" t="s">
        <v>200</v>
      </c>
      <c r="B44" s="48" t="s">
        <v>201</v>
      </c>
      <c r="C44" s="47">
        <f>C45</f>
        <v>-116.49</v>
      </c>
    </row>
    <row r="45" spans="1:3" ht="62.25" customHeight="1" x14ac:dyDescent="0.2">
      <c r="A45" s="18" t="s">
        <v>175</v>
      </c>
      <c r="B45" s="16" t="s">
        <v>176</v>
      </c>
      <c r="C45" s="17">
        <v>-116.49</v>
      </c>
    </row>
    <row r="46" spans="1:3" ht="30.75" customHeight="1" x14ac:dyDescent="0.2">
      <c r="A46" s="50" t="s">
        <v>207</v>
      </c>
      <c r="B46" s="51"/>
      <c r="C46" s="52">
        <f>C47+C54+C58+C61+C63+C76</f>
        <v>1929437.8200000022</v>
      </c>
    </row>
    <row r="47" spans="1:3" ht="36.75" customHeight="1" x14ac:dyDescent="0.2">
      <c r="A47" s="19" t="s">
        <v>140</v>
      </c>
      <c r="B47" s="20" t="s">
        <v>153</v>
      </c>
      <c r="C47" s="21">
        <f>C48+C49+C50+C51+C53+C52</f>
        <v>6518872.1400000006</v>
      </c>
    </row>
    <row r="48" spans="1:3" ht="69.75" customHeight="1" x14ac:dyDescent="0.2">
      <c r="A48" s="15" t="s">
        <v>54</v>
      </c>
      <c r="B48" s="16" t="s">
        <v>55</v>
      </c>
      <c r="C48" s="17">
        <v>1366043.36</v>
      </c>
    </row>
    <row r="49" spans="1:3" ht="60" customHeight="1" x14ac:dyDescent="0.2">
      <c r="A49" s="18" t="s">
        <v>56</v>
      </c>
      <c r="B49" s="16" t="s">
        <v>57</v>
      </c>
      <c r="C49" s="17">
        <v>-154.04</v>
      </c>
    </row>
    <row r="50" spans="1:3" ht="43.5" customHeight="1" x14ac:dyDescent="0.2">
      <c r="A50" s="18" t="s">
        <v>58</v>
      </c>
      <c r="B50" s="16" t="s">
        <v>59</v>
      </c>
      <c r="C50" s="17">
        <v>911598.39</v>
      </c>
    </row>
    <row r="51" spans="1:3" ht="107.25" customHeight="1" x14ac:dyDescent="0.2">
      <c r="A51" s="15" t="s">
        <v>177</v>
      </c>
      <c r="B51" s="16" t="s">
        <v>178</v>
      </c>
      <c r="C51" s="17">
        <v>1503.01</v>
      </c>
    </row>
    <row r="52" spans="1:3" ht="60.75" customHeight="1" x14ac:dyDescent="0.2">
      <c r="A52" s="18" t="s">
        <v>60</v>
      </c>
      <c r="B52" s="16" t="s">
        <v>61</v>
      </c>
      <c r="C52" s="17">
        <v>2806008.31</v>
      </c>
    </row>
    <row r="53" spans="1:3" ht="75.75" customHeight="1" x14ac:dyDescent="0.2">
      <c r="A53" s="15" t="s">
        <v>62</v>
      </c>
      <c r="B53" s="16" t="s">
        <v>63</v>
      </c>
      <c r="C53" s="17">
        <v>1433873.11</v>
      </c>
    </row>
    <row r="54" spans="1:3" ht="22.5" customHeight="1" x14ac:dyDescent="0.2">
      <c r="A54" s="19" t="s">
        <v>139</v>
      </c>
      <c r="B54" s="20" t="s">
        <v>154</v>
      </c>
      <c r="C54" s="21">
        <f>C55+C56+C57</f>
        <v>83771.98</v>
      </c>
    </row>
    <row r="55" spans="1:3" ht="48.75" customHeight="1" x14ac:dyDescent="0.2">
      <c r="A55" s="18" t="s">
        <v>64</v>
      </c>
      <c r="B55" s="16" t="s">
        <v>65</v>
      </c>
      <c r="C55" s="17">
        <v>55370.39</v>
      </c>
    </row>
    <row r="56" spans="1:3" ht="43.5" customHeight="1" x14ac:dyDescent="0.2">
      <c r="A56" s="18" t="s">
        <v>66</v>
      </c>
      <c r="B56" s="16" t="s">
        <v>67</v>
      </c>
      <c r="C56" s="17">
        <v>2164.06</v>
      </c>
    </row>
    <row r="57" spans="1:3" ht="48" customHeight="1" x14ac:dyDescent="0.2">
      <c r="A57" s="18" t="s">
        <v>68</v>
      </c>
      <c r="B57" s="16" t="s">
        <v>69</v>
      </c>
      <c r="C57" s="17">
        <v>26237.53</v>
      </c>
    </row>
    <row r="58" spans="1:3" ht="34.5" customHeight="1" x14ac:dyDescent="0.2">
      <c r="A58" s="19" t="s">
        <v>135</v>
      </c>
      <c r="B58" s="20" t="s">
        <v>155</v>
      </c>
      <c r="C58" s="21">
        <f>C59+C60</f>
        <v>1560336.62</v>
      </c>
    </row>
    <row r="59" spans="1:3" ht="15.75" customHeight="1" x14ac:dyDescent="0.2">
      <c r="A59" s="18" t="s">
        <v>70</v>
      </c>
      <c r="B59" s="16" t="s">
        <v>71</v>
      </c>
      <c r="C59" s="17">
        <v>45110.09</v>
      </c>
    </row>
    <row r="60" spans="1:3" ht="21.75" customHeight="1" x14ac:dyDescent="0.2">
      <c r="A60" s="18" t="s">
        <v>70</v>
      </c>
      <c r="B60" s="16" t="s">
        <v>72</v>
      </c>
      <c r="C60" s="17">
        <v>1515226.53</v>
      </c>
    </row>
    <row r="61" spans="1:3" ht="30" customHeight="1" x14ac:dyDescent="0.2">
      <c r="A61" s="19" t="s">
        <v>134</v>
      </c>
      <c r="B61" s="20" t="s">
        <v>156</v>
      </c>
      <c r="C61" s="21">
        <f>C62</f>
        <v>963187.99</v>
      </c>
    </row>
    <row r="62" spans="1:3" ht="33" customHeight="1" x14ac:dyDescent="0.2">
      <c r="A62" s="53" t="s">
        <v>73</v>
      </c>
      <c r="B62" s="39" t="s">
        <v>74</v>
      </c>
      <c r="C62" s="40">
        <v>963187.99</v>
      </c>
    </row>
    <row r="63" spans="1:3" ht="28.5" customHeight="1" x14ac:dyDescent="0.2">
      <c r="A63" s="19" t="s">
        <v>138</v>
      </c>
      <c r="B63" s="20" t="s">
        <v>157</v>
      </c>
      <c r="C63" s="21">
        <f>C64+C65+C66+C67+C68+C69+C70+C71+C72+C73+C74+C75</f>
        <v>1113257.82</v>
      </c>
    </row>
    <row r="64" spans="1:3" ht="66" customHeight="1" x14ac:dyDescent="0.2">
      <c r="A64" s="15" t="s">
        <v>75</v>
      </c>
      <c r="B64" s="16" t="s">
        <v>76</v>
      </c>
      <c r="C64" s="17">
        <v>47426.9</v>
      </c>
    </row>
    <row r="65" spans="1:3" ht="72.75" customHeight="1" x14ac:dyDescent="0.2">
      <c r="A65" s="15" t="s">
        <v>77</v>
      </c>
      <c r="B65" s="16" t="s">
        <v>78</v>
      </c>
      <c r="C65" s="17">
        <v>95857.05</v>
      </c>
    </row>
    <row r="66" spans="1:3" ht="57" customHeight="1" x14ac:dyDescent="0.2">
      <c r="A66" s="15" t="s">
        <v>179</v>
      </c>
      <c r="B66" s="16" t="s">
        <v>180</v>
      </c>
      <c r="C66" s="17">
        <v>910</v>
      </c>
    </row>
    <row r="67" spans="1:3" ht="74.25" customHeight="1" x14ac:dyDescent="0.2">
      <c r="A67" s="15" t="s">
        <v>181</v>
      </c>
      <c r="B67" s="16" t="s">
        <v>182</v>
      </c>
      <c r="C67" s="17">
        <v>21000</v>
      </c>
    </row>
    <row r="68" spans="1:3" ht="105" customHeight="1" x14ac:dyDescent="0.2">
      <c r="A68" s="15" t="s">
        <v>183</v>
      </c>
      <c r="B68" s="16" t="s">
        <v>184</v>
      </c>
      <c r="C68" s="17">
        <v>3430</v>
      </c>
    </row>
    <row r="69" spans="1:3" ht="64.5" customHeight="1" x14ac:dyDescent="0.2">
      <c r="A69" s="15" t="s">
        <v>79</v>
      </c>
      <c r="B69" s="16" t="s">
        <v>80</v>
      </c>
      <c r="C69" s="17">
        <v>7335.73</v>
      </c>
    </row>
    <row r="70" spans="1:3" ht="60" customHeight="1" x14ac:dyDescent="0.2">
      <c r="A70" s="15" t="s">
        <v>81</v>
      </c>
      <c r="B70" s="16" t="s">
        <v>82</v>
      </c>
      <c r="C70" s="17">
        <v>37464.1</v>
      </c>
    </row>
    <row r="71" spans="1:3" ht="76.5" customHeight="1" x14ac:dyDescent="0.2">
      <c r="A71" s="15" t="s">
        <v>83</v>
      </c>
      <c r="B71" s="16" t="s">
        <v>84</v>
      </c>
      <c r="C71" s="17">
        <v>231832.58</v>
      </c>
    </row>
    <row r="72" spans="1:3" ht="105.75" customHeight="1" x14ac:dyDescent="0.2">
      <c r="A72" s="15" t="s">
        <v>85</v>
      </c>
      <c r="B72" s="16" t="s">
        <v>86</v>
      </c>
      <c r="C72" s="17">
        <v>240000</v>
      </c>
    </row>
    <row r="73" spans="1:3" ht="47.25" customHeight="1" x14ac:dyDescent="0.2">
      <c r="A73" s="18" t="s">
        <v>87</v>
      </c>
      <c r="B73" s="16" t="s">
        <v>88</v>
      </c>
      <c r="C73" s="17">
        <v>416859.6</v>
      </c>
    </row>
    <row r="74" spans="1:3" ht="108" customHeight="1" x14ac:dyDescent="0.2">
      <c r="A74" s="15" t="s">
        <v>185</v>
      </c>
      <c r="B74" s="16" t="s">
        <v>186</v>
      </c>
      <c r="C74" s="17">
        <v>10500</v>
      </c>
    </row>
    <row r="75" spans="1:3" ht="57.75" customHeight="1" x14ac:dyDescent="0.2">
      <c r="A75" s="18" t="s">
        <v>89</v>
      </c>
      <c r="B75" s="16" t="s">
        <v>90</v>
      </c>
      <c r="C75" s="17">
        <v>641.86</v>
      </c>
    </row>
    <row r="76" spans="1:3" ht="24.75" customHeight="1" x14ac:dyDescent="0.2">
      <c r="A76" s="19" t="s">
        <v>137</v>
      </c>
      <c r="B76" s="20" t="s">
        <v>158</v>
      </c>
      <c r="C76" s="22">
        <f>C77+C78</f>
        <v>-8309988.7299999986</v>
      </c>
    </row>
    <row r="77" spans="1:3" ht="21" customHeight="1" x14ac:dyDescent="0.2">
      <c r="A77" s="18" t="s">
        <v>91</v>
      </c>
      <c r="B77" s="16" t="s">
        <v>92</v>
      </c>
      <c r="C77" s="17">
        <v>-10953179.199999999</v>
      </c>
    </row>
    <row r="78" spans="1:3" ht="25.5" customHeight="1" x14ac:dyDescent="0.2">
      <c r="A78" s="18" t="s">
        <v>93</v>
      </c>
      <c r="B78" s="16" t="s">
        <v>94</v>
      </c>
      <c r="C78" s="17">
        <v>2643190.4700000002</v>
      </c>
    </row>
    <row r="79" spans="1:3" ht="24.75" customHeight="1" x14ac:dyDescent="0.2">
      <c r="A79" s="23" t="s">
        <v>159</v>
      </c>
      <c r="B79" s="24" t="s">
        <v>160</v>
      </c>
      <c r="C79" s="25">
        <f>C80+C102+C105</f>
        <v>947522905.73999989</v>
      </c>
    </row>
    <row r="80" spans="1:3" ht="42.75" customHeight="1" x14ac:dyDescent="0.2">
      <c r="A80" s="26" t="s">
        <v>136</v>
      </c>
      <c r="B80" s="27" t="s">
        <v>161</v>
      </c>
      <c r="C80" s="28">
        <f>C81+C84+C92+C100</f>
        <v>949036499.11999989</v>
      </c>
    </row>
    <row r="81" spans="1:3" ht="30.75" customHeight="1" x14ac:dyDescent="0.2">
      <c r="A81" s="29" t="s">
        <v>203</v>
      </c>
      <c r="B81" s="30" t="s">
        <v>162</v>
      </c>
      <c r="C81" s="31">
        <f>C82+C83</f>
        <v>170559800</v>
      </c>
    </row>
    <row r="82" spans="1:3" ht="34.5" customHeight="1" x14ac:dyDescent="0.2">
      <c r="A82" s="18" t="s">
        <v>95</v>
      </c>
      <c r="B82" s="16" t="s">
        <v>96</v>
      </c>
      <c r="C82" s="17">
        <v>135241200</v>
      </c>
    </row>
    <row r="83" spans="1:3" ht="30" customHeight="1" x14ac:dyDescent="0.2">
      <c r="A83" s="18" t="s">
        <v>97</v>
      </c>
      <c r="B83" s="16" t="s">
        <v>98</v>
      </c>
      <c r="C83" s="17">
        <v>35318600</v>
      </c>
    </row>
    <row r="84" spans="1:3" ht="40.5" customHeight="1" x14ac:dyDescent="0.2">
      <c r="A84" s="29" t="s">
        <v>204</v>
      </c>
      <c r="B84" s="32" t="s">
        <v>187</v>
      </c>
      <c r="C84" s="33">
        <f>C85+C86+C90+C91+C87+C88+C89</f>
        <v>249513742.09999996</v>
      </c>
    </row>
    <row r="85" spans="1:3" ht="29.25" customHeight="1" x14ac:dyDescent="0.2">
      <c r="A85" s="18" t="s">
        <v>99</v>
      </c>
      <c r="B85" s="16" t="s">
        <v>100</v>
      </c>
      <c r="C85" s="17">
        <v>3483008.1</v>
      </c>
    </row>
    <row r="86" spans="1:3" ht="45.75" customHeight="1" x14ac:dyDescent="0.2">
      <c r="A86" s="18" t="s">
        <v>101</v>
      </c>
      <c r="B86" s="16" t="s">
        <v>102</v>
      </c>
      <c r="C86" s="17">
        <v>156250000</v>
      </c>
    </row>
    <row r="87" spans="1:3" ht="34.5" customHeight="1" x14ac:dyDescent="0.2">
      <c r="A87" s="18" t="s">
        <v>188</v>
      </c>
      <c r="B87" s="16" t="s">
        <v>189</v>
      </c>
      <c r="C87" s="17">
        <v>1993956.23</v>
      </c>
    </row>
    <row r="88" spans="1:3" ht="46.5" customHeight="1" x14ac:dyDescent="0.2">
      <c r="A88" s="18" t="s">
        <v>190</v>
      </c>
      <c r="B88" s="16" t="s">
        <v>191</v>
      </c>
      <c r="C88" s="17">
        <v>3000000</v>
      </c>
    </row>
    <row r="89" spans="1:3" ht="30" customHeight="1" x14ac:dyDescent="0.2">
      <c r="A89" s="18" t="s">
        <v>192</v>
      </c>
      <c r="B89" s="16" t="s">
        <v>193</v>
      </c>
      <c r="C89" s="17">
        <v>587199.35</v>
      </c>
    </row>
    <row r="90" spans="1:3" ht="33" customHeight="1" x14ac:dyDescent="0.2">
      <c r="A90" s="18" t="s">
        <v>103</v>
      </c>
      <c r="B90" s="16" t="s">
        <v>104</v>
      </c>
      <c r="C90" s="17">
        <v>73717972.420000002</v>
      </c>
    </row>
    <row r="91" spans="1:3" ht="20.25" customHeight="1" x14ac:dyDescent="0.2">
      <c r="A91" s="34" t="s">
        <v>105</v>
      </c>
      <c r="B91" s="5" t="s">
        <v>106</v>
      </c>
      <c r="C91" s="35">
        <v>10481606</v>
      </c>
    </row>
    <row r="92" spans="1:3" ht="33" customHeight="1" x14ac:dyDescent="0.2">
      <c r="A92" s="29" t="s">
        <v>205</v>
      </c>
      <c r="B92" s="32" t="s">
        <v>163</v>
      </c>
      <c r="C92" s="33">
        <f>C93+C94+C95+C96+C98+C99+C97</f>
        <v>527500957.01999998</v>
      </c>
    </row>
    <row r="93" spans="1:3" ht="44.25" customHeight="1" x14ac:dyDescent="0.2">
      <c r="A93" s="18" t="s">
        <v>107</v>
      </c>
      <c r="B93" s="16" t="s">
        <v>108</v>
      </c>
      <c r="C93" s="17">
        <v>4707679.3600000003</v>
      </c>
    </row>
    <row r="94" spans="1:3" ht="63" customHeight="1" x14ac:dyDescent="0.2">
      <c r="A94" s="18" t="s">
        <v>109</v>
      </c>
      <c r="B94" s="16" t="s">
        <v>110</v>
      </c>
      <c r="C94" s="17">
        <v>8020802.3200000003</v>
      </c>
    </row>
    <row r="95" spans="1:3" ht="46.5" customHeight="1" x14ac:dyDescent="0.2">
      <c r="A95" s="18" t="s">
        <v>194</v>
      </c>
      <c r="B95" s="16" t="s">
        <v>195</v>
      </c>
      <c r="C95" s="17">
        <v>2276988</v>
      </c>
    </row>
    <row r="96" spans="1:3" ht="48" customHeight="1" x14ac:dyDescent="0.2">
      <c r="A96" s="18" t="s">
        <v>111</v>
      </c>
      <c r="B96" s="16" t="s">
        <v>112</v>
      </c>
      <c r="C96" s="17">
        <v>120247</v>
      </c>
    </row>
    <row r="97" spans="1:3" ht="80.25" customHeight="1" x14ac:dyDescent="0.2">
      <c r="A97" s="15" t="s">
        <v>113</v>
      </c>
      <c r="B97" s="16" t="s">
        <v>114</v>
      </c>
      <c r="C97" s="17">
        <v>21518012</v>
      </c>
    </row>
    <row r="98" spans="1:3" ht="48" customHeight="1" x14ac:dyDescent="0.2">
      <c r="A98" s="18" t="s">
        <v>115</v>
      </c>
      <c r="B98" s="16" t="s">
        <v>116</v>
      </c>
      <c r="C98" s="17">
        <v>12141617.57</v>
      </c>
    </row>
    <row r="99" spans="1:3" ht="23.25" customHeight="1" x14ac:dyDescent="0.2">
      <c r="A99" s="34" t="s">
        <v>117</v>
      </c>
      <c r="B99" s="5" t="s">
        <v>118</v>
      </c>
      <c r="C99" s="35">
        <v>478715610.76999998</v>
      </c>
    </row>
    <row r="100" spans="1:3" ht="30.75" customHeight="1" x14ac:dyDescent="0.2">
      <c r="A100" s="29" t="s">
        <v>164</v>
      </c>
      <c r="B100" s="32" t="s">
        <v>165</v>
      </c>
      <c r="C100" s="33">
        <f>C101</f>
        <v>1462000</v>
      </c>
    </row>
    <row r="101" spans="1:3" ht="64.5" customHeight="1" x14ac:dyDescent="0.2">
      <c r="A101" s="18" t="s">
        <v>119</v>
      </c>
      <c r="B101" s="16" t="s">
        <v>120</v>
      </c>
      <c r="C101" s="17">
        <v>1462000</v>
      </c>
    </row>
    <row r="102" spans="1:3" ht="59.25" customHeight="1" x14ac:dyDescent="0.2">
      <c r="A102" s="36" t="s">
        <v>166</v>
      </c>
      <c r="B102" s="37" t="s">
        <v>168</v>
      </c>
      <c r="C102" s="38">
        <f>C103+C104</f>
        <v>1488674.61</v>
      </c>
    </row>
    <row r="103" spans="1:3" ht="34.5" customHeight="1" x14ac:dyDescent="0.2">
      <c r="A103" s="18" t="s">
        <v>196</v>
      </c>
      <c r="B103" s="16" t="s">
        <v>197</v>
      </c>
      <c r="C103" s="17">
        <v>54437.78</v>
      </c>
    </row>
    <row r="104" spans="1:3" ht="34.5" customHeight="1" x14ac:dyDescent="0.2">
      <c r="A104" s="18" t="s">
        <v>121</v>
      </c>
      <c r="B104" s="16" t="s">
        <v>122</v>
      </c>
      <c r="C104" s="17">
        <v>1434236.83</v>
      </c>
    </row>
    <row r="105" spans="1:3" ht="48.75" customHeight="1" x14ac:dyDescent="0.2">
      <c r="A105" s="36" t="s">
        <v>167</v>
      </c>
      <c r="B105" s="37" t="s">
        <v>169</v>
      </c>
      <c r="C105" s="38">
        <f>C106+C107+C108+C109</f>
        <v>-3002267.9899999998</v>
      </c>
    </row>
    <row r="106" spans="1:3" ht="35.25" customHeight="1" x14ac:dyDescent="0.2">
      <c r="A106" s="18" t="s">
        <v>198</v>
      </c>
      <c r="B106" s="16" t="s">
        <v>199</v>
      </c>
      <c r="C106" s="17">
        <v>-52804.63</v>
      </c>
    </row>
    <row r="107" spans="1:3" ht="48.75" customHeight="1" x14ac:dyDescent="0.2">
      <c r="A107" s="18" t="s">
        <v>123</v>
      </c>
      <c r="B107" s="16" t="s">
        <v>124</v>
      </c>
      <c r="C107" s="17">
        <v>-494826</v>
      </c>
    </row>
    <row r="108" spans="1:3" ht="61.5" customHeight="1" x14ac:dyDescent="0.2">
      <c r="A108" s="15" t="s">
        <v>125</v>
      </c>
      <c r="B108" s="16" t="s">
        <v>126</v>
      </c>
      <c r="C108" s="17">
        <v>-133628.73000000001</v>
      </c>
    </row>
    <row r="109" spans="1:3" ht="33.75" customHeight="1" x14ac:dyDescent="0.2">
      <c r="A109" s="18" t="s">
        <v>127</v>
      </c>
      <c r="B109" s="16" t="s">
        <v>128</v>
      </c>
      <c r="C109" s="17">
        <v>-2321008.63</v>
      </c>
    </row>
  </sheetData>
  <mergeCells count="4">
    <mergeCell ref="B1:C1"/>
    <mergeCell ref="B2:C2"/>
    <mergeCell ref="B3:C3"/>
    <mergeCell ref="A5:C5"/>
  </mergeCells>
  <pageMargins left="1.1811023622047245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на 01.07.2026</vt:lpstr>
      <vt:lpstr>'на 01.07.2026'!APPT</vt:lpstr>
      <vt:lpstr>'на 01.07.2026'!FIO</vt:lpstr>
      <vt:lpstr>'на 01.07.2026'!SIGN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Васильевна Барановская</dc:creator>
  <dc:description>POI HSSF rep:2.56.0.554</dc:description>
  <cp:lastModifiedBy>Локоткова Мария Алексеевна</cp:lastModifiedBy>
  <cp:lastPrinted>2026-07-09T01:10:25Z</cp:lastPrinted>
  <dcterms:created xsi:type="dcterms:W3CDTF">2026-04-09T04:52:55Z</dcterms:created>
  <dcterms:modified xsi:type="dcterms:W3CDTF">2026-07-09T02:45:11Z</dcterms:modified>
</cp:coreProperties>
</file>